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0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RESULTADO'!$A$1:$C$61</definedName>
    <definedName name="_xlnm.Print_Area" localSheetId="1">'NOTAS'!$A$1:$H$77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<sst xmlns="http://schemas.openxmlformats.org/spreadsheetml/2006/main" count="188" uniqueCount="155">
  <si>
    <t>ACTIVOS</t>
  </si>
  <si>
    <t>ACTIVOS CORRIENTES</t>
  </si>
  <si>
    <t>DISPONIBILIDADES( NOTA 1)</t>
  </si>
  <si>
    <t>PRESTAMOS POR COBRAR (CARTERA EN RECUPERACION)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</si>
  <si>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</si>
  <si>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</si>
  <si>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</si>
  <si>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</si>
  <si>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</si>
  <si>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</si>
  <si>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</si>
  <si>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</si>
  <si>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</si>
  <si>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</si>
  <si>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</si>
  <si>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</si>
  <si>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</si>
  <si>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</si>
  <si>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 xml:space="preserve"> MINISTERIO DE INTERIOR Y POLICIA</t>
  </si>
  <si>
    <t>RNC. 4-0100730-4</t>
  </si>
  <si>
    <t>(VALORES EN RD$)</t>
  </si>
  <si>
    <t>TOTAL INGRESOS</t>
  </si>
  <si>
    <t>GASTOS CORRIENTES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</si>
  <si>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</si>
  <si>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</si>
  <si>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</si>
  <si>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</si>
  <si>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</si>
  <si>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</si>
  <si>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</si>
  <si>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</si>
  <si>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</si>
  <si>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</si>
  <si>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</si>
  <si>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</si>
  <si>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</si>
  <si>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</si>
  <si>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</si>
  <si>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</si>
  <si>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</si>
  <si>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</si>
  <si>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</si>
  <si>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</si>
  <si>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</si>
  <si>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</si>
  <si>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</si>
  <si>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</si>
  <si>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</si>
  <si>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NOTA  1: Disponibilidades en Cuentas Bancarias Banreservas</t>
  </si>
  <si>
    <t>PARTIDAS</t>
  </si>
  <si>
    <t>Cuenta Operativa</t>
  </si>
  <si>
    <t>Cuenta Recaudadora</t>
  </si>
  <si>
    <t>TOTAL</t>
  </si>
  <si>
    <t>NOTA 2: Bienes de uso (Activos No Financieros)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</si>
  <si>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</si>
  <si>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</si>
  <si>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</si>
  <si>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</si>
  <si>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</si>
  <si>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</si>
  <si>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</si>
  <si>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</si>
  <si>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</si>
  <si>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</si>
  <si>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</si>
  <si>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</si>
  <si>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</si>
  <si>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</si>
  <si>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</si>
  <si>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</si>
  <si>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</si>
  <si>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</si>
  <si>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</si>
  <si>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</si>
  <si>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</si>
  <si>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</si>
  <si>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</si>
  <si>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</si>
  <si>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</si>
  <si>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</si>
  <si>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</si>
  <si>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</si>
  <si>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</si>
  <si>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</si>
  <si>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</si>
  <si>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</si>
  <si>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</si>
  <si>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</si>
  <si>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</si>
  <si>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</si>
  <si>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</si>
  <si>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</si>
  <si>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</si>
  <si>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</si>
  <si>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</si>
  <si>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</si>
  <si>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</si>
  <si>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</si>
  <si>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segun el siguiente detalle:</t>
  </si>
  <si>
    <t xml:space="preserve">presentan un balance de RD$  </t>
  </si>
  <si>
    <t xml:space="preserve"> por lo tanto no se incluye como partida presupuestaria, 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</si>
  <si>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</si>
  <si>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</si>
  <si>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</si>
  <si>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</si>
  <si>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</si>
  <si>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t xml:space="preserve">NOTA 3: Depreciacion 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</si>
  <si>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</si>
  <si>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</si>
  <si>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</si>
  <si>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</si>
  <si>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</si>
  <si>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</si>
  <si>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</si>
  <si>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</si>
  <si>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</si>
  <si>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</si>
  <si>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</si>
  <si>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</si>
  <si>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</si>
  <si>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</si>
  <si>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</si>
  <si>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</si>
  <si>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</si>
  <si>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</si>
  <si>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</si>
  <si>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PROVISIONES PARA EL PAGO DE PRESTACIONES</t>
  </si>
  <si>
    <t>CUENTAS POR PAGAR PROVEEDORES LOCALES</t>
  </si>
  <si>
    <t>CUENTAS POR PAGAR PROVEEDORES INTERNACIONALES</t>
  </si>
  <si>
    <t>INGRESOS FONDO 0814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</si>
  <si>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</si>
  <si>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</si>
  <si>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</si>
  <si>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</si>
  <si>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</si>
  <si>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</si>
  <si>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</si>
  <si>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NOTA: 4 GASTOS PAGADOS POR ADELANTADO</t>
  </si>
  <si>
    <t>GASTOS PAGADOS POR ADELANTADO (NOTA 4)</t>
  </si>
  <si>
    <t>Aparatos Deportivos Productos Metalicos</t>
  </si>
  <si>
    <t>Cuenta Sevicios de Inteligencia (Financiando Microempresarios)</t>
  </si>
  <si>
    <t xml:space="preserve"> se aplico la depreciacion acumulada a los activos del año 2022.</t>
  </si>
  <si>
    <t>Equipo Aeronautico</t>
  </si>
  <si>
    <t>Accesorios Para Edificaciones Residenciales y No.</t>
  </si>
  <si>
    <t>Equipos Medicos y de Laboratorios</t>
  </si>
  <si>
    <t>Instrumental Medico y de Laboratorio</t>
  </si>
  <si>
    <t>2.1.03.06.0001.01.07</t>
  </si>
  <si>
    <t>2.1.03.11.01</t>
  </si>
  <si>
    <t>VALORES PENDIENTE POR PAGAR DGII (PNC)</t>
  </si>
  <si>
    <t>Directora Financiera</t>
  </si>
  <si>
    <t>Violeta Hernandez</t>
  </si>
  <si>
    <t>CORRESPONDIENTE AL MES DE JUNIO 2022.</t>
  </si>
  <si>
    <t>Al 30 de Junio del Ejercicio Fiscal 2022, en lo que respecta  a las cuentas bancarias  institucionales</t>
  </si>
  <si>
    <t>Este monto corresponde a gastos de depreciacion realizada durante el ejercicio fiscal al 30/06/2022</t>
  </si>
  <si>
    <t>Enc. Interino Depto. Contabilidad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</si>
</sst>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1057275</xdr:colOff>
      <xdr:row>6</xdr:row>
      <xdr:rowOff>161925</xdr:rowOff>
    </xdr:to>
    <xdr:pic>
      <xdr:nvPicPr>
        <xdr:cNvPr id="2" name="2 Imagen" descr="C:\Users\lespinosa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050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8"/>
  <sheetViews>
    <sheetView tabSelected="1" zoomScalePageLayoutView="0" workbookViewId="0" topLeftCell="A1">
      <selection activeCell="B58" sqref="B58"/>
    </sheetView>
  </sheetViews>
  <sheetFormatPr defaultColWidth="11.421875" defaultRowHeight="15"/>
  <cols>
    <col min="1" max="1" width="37.140625" style="0" customWidth="1"/>
    <col min="2" max="2" width="21.140625" style="0" customWidth="1"/>
    <col min="3" max="3" width="21.7109375" style="0" customWidth="1"/>
    <col min="4" max="4" width="5.28125" style="0" customWidth="1"/>
    <col min="6" max="6" width="16.00390625" style="0" customWidth="1"/>
  </cols>
  <sheetData>
    <row r="8" spans="1:6" ht="15">
      <c r="A8" s="84" t="s">
        <v>19</v>
      </c>
      <c r="B8" s="84"/>
      <c r="C8" s="84"/>
      <c r="D8" s="84"/>
      <c r="E8" s="84"/>
      <c r="F8" s="84"/>
    </row>
    <row r="9" spans="1:6" ht="15">
      <c r="A9" s="85" t="s">
        <v>104</v>
      </c>
      <c r="B9" s="85"/>
      <c r="C9" s="85"/>
      <c r="D9" s="85"/>
      <c r="E9" s="85"/>
      <c r="F9" s="85"/>
    </row>
    <row r="10" spans="1:6" ht="15">
      <c r="A10" s="85" t="s">
        <v>151</v>
      </c>
      <c r="B10" s="85"/>
      <c r="C10" s="85"/>
      <c r="D10" s="85"/>
      <c r="E10" s="85"/>
      <c r="F10" s="85"/>
    </row>
    <row r="11" spans="1:6" ht="15">
      <c r="A11" s="85" t="s">
        <v>20</v>
      </c>
      <c r="B11" s="85"/>
      <c r="C11" s="85"/>
      <c r="D11" s="85"/>
      <c r="E11" s="85"/>
      <c r="F11" s="85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446707708.28999996</v>
      </c>
      <c r="C14" s="6"/>
    </row>
    <row r="15" spans="1:3" ht="15.75" thickBot="1">
      <c r="A15" s="2" t="s">
        <v>4</v>
      </c>
      <c r="B15" s="6"/>
      <c r="C15" s="9">
        <f>+B14</f>
        <v>446707708.28999996</v>
      </c>
    </row>
    <row r="16" spans="1:3" ht="15">
      <c r="A16" s="2"/>
      <c r="B16" s="6"/>
      <c r="C16" s="10"/>
    </row>
    <row r="17" spans="1:3" ht="15">
      <c r="A17" s="4" t="s">
        <v>5</v>
      </c>
      <c r="B17" s="6"/>
      <c r="C17" s="6"/>
    </row>
    <row r="18" spans="1:3" ht="22.5">
      <c r="A18" s="7" t="s">
        <v>3</v>
      </c>
      <c r="B18" s="61">
        <f>23366008.88-2000-2000</f>
        <v>23362008.88</v>
      </c>
      <c r="C18" s="6"/>
    </row>
    <row r="19" spans="1:3" ht="15.75" thickBot="1">
      <c r="A19" s="1" t="s">
        <v>94</v>
      </c>
      <c r="B19" s="11">
        <f>+NOTAS!C64</f>
        <v>1450873191.5400002</v>
      </c>
      <c r="C19" s="6"/>
    </row>
    <row r="20" spans="1:3" ht="15.75" thickBot="1">
      <c r="A20" s="2" t="s">
        <v>6</v>
      </c>
      <c r="B20" s="6"/>
      <c r="C20" s="9">
        <f>+B19+B18</f>
        <v>1474235200.4200003</v>
      </c>
    </row>
    <row r="21" spans="1:3" ht="15">
      <c r="A21" s="2"/>
      <c r="B21" s="6"/>
      <c r="C21" s="21"/>
    </row>
    <row r="22" spans="1:3" ht="15">
      <c r="A22" s="4" t="s">
        <v>95</v>
      </c>
      <c r="B22" s="6"/>
      <c r="C22" s="21"/>
    </row>
    <row r="23" spans="1:2" ht="15.75" thickBot="1">
      <c r="A23" s="87" t="s">
        <v>138</v>
      </c>
      <c r="B23" s="9">
        <f>+NOTAS!C77</f>
        <v>15971143.430000002</v>
      </c>
    </row>
    <row r="24" spans="1:3" ht="15.75" thickBot="1">
      <c r="A24" s="87"/>
      <c r="B24" s="6"/>
      <c r="C24" s="9">
        <f>+B23</f>
        <v>15971143.430000002</v>
      </c>
    </row>
    <row r="25" spans="1:3" ht="15">
      <c r="A25" s="2"/>
      <c r="B25" s="6"/>
      <c r="C25" s="21"/>
    </row>
    <row r="26" spans="1:3" ht="15.75" thickBot="1">
      <c r="A26" s="2" t="s">
        <v>7</v>
      </c>
      <c r="B26" s="6"/>
      <c r="C26" s="12">
        <f>+C20+C15+C24</f>
        <v>1936914052.1400003</v>
      </c>
    </row>
    <row r="27" spans="1:3" ht="15.75" thickTop="1">
      <c r="A27" s="2"/>
      <c r="B27" s="6"/>
      <c r="C27" s="10"/>
    </row>
    <row r="28" spans="1:3" ht="15">
      <c r="A28" s="2" t="s">
        <v>8</v>
      </c>
      <c r="B28" s="6"/>
      <c r="C28" s="10"/>
    </row>
    <row r="29" spans="1:3" ht="15">
      <c r="A29" s="4" t="s">
        <v>9</v>
      </c>
      <c r="B29" s="6"/>
      <c r="C29" s="10"/>
    </row>
    <row r="30" spans="1:3" ht="15">
      <c r="A30" s="86" t="s">
        <v>127</v>
      </c>
      <c r="B30" s="86"/>
      <c r="C30" s="6">
        <v>344534392.49</v>
      </c>
    </row>
    <row r="31" spans="1:3" ht="15">
      <c r="A31" s="86" t="s">
        <v>128</v>
      </c>
      <c r="B31" s="86"/>
      <c r="C31" s="6">
        <v>784876.17</v>
      </c>
    </row>
    <row r="32" spans="1:3" ht="15.75" thickBot="1">
      <c r="A32" s="2" t="s">
        <v>11</v>
      </c>
      <c r="B32" s="13"/>
      <c r="C32" s="59">
        <f>+C30+C31</f>
        <v>345319268.66</v>
      </c>
    </row>
    <row r="33" spans="1:3" ht="15">
      <c r="A33" s="1"/>
      <c r="B33" s="13"/>
      <c r="C33" s="10"/>
    </row>
    <row r="34" spans="1:3" ht="15">
      <c r="A34" s="4" t="s">
        <v>101</v>
      </c>
      <c r="B34" s="13"/>
      <c r="C34" s="6"/>
    </row>
    <row r="35" spans="1:8" ht="15">
      <c r="A35" s="1" t="s">
        <v>148</v>
      </c>
      <c r="B35" s="13"/>
      <c r="C35" s="6">
        <v>6764949.22</v>
      </c>
      <c r="H35" t="s">
        <v>147</v>
      </c>
    </row>
    <row r="36" spans="1:8" ht="15">
      <c r="A36" s="1" t="s">
        <v>10</v>
      </c>
      <c r="B36" s="13"/>
      <c r="C36" s="6">
        <v>8867619.93</v>
      </c>
      <c r="H36" t="s">
        <v>146</v>
      </c>
    </row>
    <row r="37" spans="1:3" ht="15">
      <c r="A37" s="1" t="s">
        <v>126</v>
      </c>
      <c r="B37" s="13"/>
      <c r="C37" s="6">
        <v>23976090.05</v>
      </c>
    </row>
    <row r="38" spans="1:3" ht="15.75" thickBot="1">
      <c r="A38" s="2" t="s">
        <v>102</v>
      </c>
      <c r="B38" s="6"/>
      <c r="C38" s="9">
        <f>SUM(C35:C37)</f>
        <v>39608659.2</v>
      </c>
    </row>
    <row r="39" spans="1:3" ht="15">
      <c r="A39" s="2"/>
      <c r="B39" s="6"/>
      <c r="C39" s="21"/>
    </row>
    <row r="40" spans="1:3" ht="15.75" thickBot="1">
      <c r="A40" s="2" t="s">
        <v>103</v>
      </c>
      <c r="B40" s="6"/>
      <c r="C40" s="9">
        <f>+C32+C38</f>
        <v>384927927.86</v>
      </c>
    </row>
    <row r="41" spans="1:3" ht="15">
      <c r="A41" s="2"/>
      <c r="B41" s="6"/>
      <c r="C41" s="10"/>
    </row>
    <row r="42" spans="1:3" ht="15">
      <c r="A42" s="2" t="s">
        <v>12</v>
      </c>
      <c r="B42" s="6"/>
      <c r="C42" s="6"/>
    </row>
    <row r="43" spans="1:3" ht="15">
      <c r="A43" s="2" t="s">
        <v>13</v>
      </c>
      <c r="B43" s="6"/>
      <c r="C43" s="14"/>
    </row>
    <row r="44" spans="1:3" ht="15">
      <c r="A44" s="1" t="s">
        <v>14</v>
      </c>
      <c r="B44" s="6"/>
      <c r="C44" s="15">
        <f>+C26-C40-C45-C46</f>
        <v>1551986124.2830024</v>
      </c>
    </row>
    <row r="45" spans="1:3" ht="1.5" customHeight="1">
      <c r="A45" s="1" t="s">
        <v>84</v>
      </c>
      <c r="B45" s="6"/>
      <c r="C45" s="15">
        <v>0</v>
      </c>
    </row>
    <row r="46" spans="1:3" ht="15.75" thickBot="1">
      <c r="A46" s="1" t="s">
        <v>15</v>
      </c>
      <c r="B46" s="6"/>
      <c r="C46" s="15">
        <f>+'ESTADO DE RESULTADO'!B61</f>
        <v>-0.003002166748046875</v>
      </c>
    </row>
    <row r="47" spans="1:3" ht="15.75" thickBot="1">
      <c r="A47" s="2" t="s">
        <v>16</v>
      </c>
      <c r="B47" s="6"/>
      <c r="C47" s="16">
        <f>+C46+C44+C40</f>
        <v>1936914052.1400003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17</v>
      </c>
      <c r="B52" s="18"/>
      <c r="C52" s="18"/>
    </row>
    <row r="53" spans="1:5" ht="15">
      <c r="A53" s="41" t="s">
        <v>82</v>
      </c>
      <c r="B53" s="41"/>
      <c r="D53" s="80" t="s">
        <v>150</v>
      </c>
      <c r="E53" s="79"/>
    </row>
    <row r="54" spans="1:5" ht="15">
      <c r="A54" s="41" t="s">
        <v>154</v>
      </c>
      <c r="B54" s="41"/>
      <c r="D54" s="80" t="s">
        <v>149</v>
      </c>
      <c r="E54" s="79"/>
    </row>
    <row r="55" spans="1:2" ht="15">
      <c r="A55" s="41" t="s">
        <v>83</v>
      </c>
      <c r="B55" s="41"/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7"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56">
      <selection activeCell="C77" sqref="C77"/>
    </sheetView>
  </sheetViews>
  <sheetFormatPr defaultColWidth="11.421875" defaultRowHeight="15"/>
  <cols>
    <col min="1" max="1" width="29.00390625" style="0" customWidth="1"/>
    <col min="2" max="2" width="15.574218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  <col min="12" max="12" width="17.8515625" style="0" bestFit="1" customWidth="1"/>
  </cols>
  <sheetData>
    <row r="1" spans="1:3" ht="18.75">
      <c r="A1" s="88" t="s">
        <v>46</v>
      </c>
      <c r="B1" s="88"/>
      <c r="C1" s="88"/>
    </row>
    <row r="2" spans="1:3" ht="15">
      <c r="A2" s="89" t="s">
        <v>19</v>
      </c>
      <c r="B2" s="89"/>
      <c r="C2" s="89"/>
    </row>
    <row r="3" spans="1:3" ht="15">
      <c r="A3" s="90" t="s">
        <v>84</v>
      </c>
      <c r="B3" s="90"/>
      <c r="C3" s="90"/>
    </row>
    <row r="4" ht="11.25" customHeight="1"/>
    <row r="5" ht="10.5" customHeight="1"/>
    <row r="6" spans="1:3" ht="15">
      <c r="A6" s="85" t="s">
        <v>47</v>
      </c>
      <c r="B6" s="85"/>
      <c r="C6" s="85"/>
    </row>
    <row r="8" spans="1:2" ht="15">
      <c r="A8" s="27" t="s">
        <v>48</v>
      </c>
      <c r="B8" s="27"/>
    </row>
    <row r="9" spans="1:2" ht="15">
      <c r="A9" s="27"/>
      <c r="B9" s="27"/>
    </row>
    <row r="10" spans="1:2" ht="15">
      <c r="A10" s="27" t="s">
        <v>152</v>
      </c>
      <c r="B10" s="27"/>
    </row>
    <row r="11" spans="1:3" ht="15">
      <c r="A11" s="28" t="s">
        <v>99</v>
      </c>
      <c r="B11" s="56">
        <f>+C20</f>
        <v>446707708.28999996</v>
      </c>
      <c r="C11" t="s">
        <v>98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49</v>
      </c>
      <c r="B14" s="26"/>
      <c r="C14" s="26">
        <v>2022</v>
      </c>
      <c r="E14" s="26"/>
      <c r="F14" s="26"/>
    </row>
    <row r="15" spans="1:6" ht="15">
      <c r="A15" t="s">
        <v>50</v>
      </c>
      <c r="C15" s="46">
        <v>5972530.65</v>
      </c>
      <c r="E15" s="53"/>
      <c r="F15" s="62"/>
    </row>
    <row r="16" spans="1:6" ht="15">
      <c r="A16" t="s">
        <v>51</v>
      </c>
      <c r="C16" s="46">
        <v>30686754.33</v>
      </c>
      <c r="E16" s="53"/>
      <c r="F16" s="62"/>
    </row>
    <row r="17" spans="1:6" ht="29.25" customHeight="1">
      <c r="A17" s="94" t="s">
        <v>140</v>
      </c>
      <c r="B17" s="94"/>
      <c r="C17" s="46">
        <v>92104.98</v>
      </c>
      <c r="E17" s="53"/>
      <c r="F17" s="62"/>
    </row>
    <row r="18" spans="1:6" ht="15">
      <c r="A18" t="s">
        <v>85</v>
      </c>
      <c r="C18" s="46">
        <v>409956318.33</v>
      </c>
      <c r="E18" s="53"/>
      <c r="F18" s="62"/>
    </row>
    <row r="19" spans="1:6" ht="45" customHeight="1">
      <c r="A19" s="58" t="s">
        <v>86</v>
      </c>
      <c r="C19" s="46"/>
      <c r="E19" s="53"/>
      <c r="F19" s="62"/>
    </row>
    <row r="20" spans="1:6" ht="15">
      <c r="A20" s="27" t="s">
        <v>52</v>
      </c>
      <c r="B20" s="27"/>
      <c r="C20" s="30">
        <f>SUM(C15:C19)</f>
        <v>446707708.28999996</v>
      </c>
      <c r="E20" s="49" t="s">
        <v>84</v>
      </c>
      <c r="F20" s="49"/>
    </row>
    <row r="23" spans="1:2" ht="15">
      <c r="A23" s="27" t="s">
        <v>53</v>
      </c>
      <c r="B23" s="27"/>
    </row>
    <row r="24" spans="1:2" ht="15">
      <c r="A24" s="27"/>
      <c r="B24" s="27"/>
    </row>
    <row r="25" spans="1:2" ht="15">
      <c r="A25" s="27" t="str">
        <f>+A10</f>
        <v>Al 30 de Junio del Ejercicio Fiscal 2022, en lo que respecta  a las cuentas bancarias  institucionales</v>
      </c>
      <c r="B25" s="27"/>
    </row>
    <row r="26" spans="1:2" ht="15">
      <c r="A26" s="31" t="s">
        <v>84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122</v>
      </c>
      <c r="E28" s="54" t="s">
        <v>67</v>
      </c>
      <c r="F28" s="54" t="s">
        <v>125</v>
      </c>
      <c r="G28" s="55" t="s">
        <v>68</v>
      </c>
    </row>
    <row r="29" spans="1:7" ht="15">
      <c r="A29" s="26" t="s">
        <v>49</v>
      </c>
      <c r="B29" s="26"/>
      <c r="C29" s="26">
        <v>2022</v>
      </c>
      <c r="G29" s="50">
        <v>2022</v>
      </c>
    </row>
    <row r="30" spans="1:7" ht="15">
      <c r="A30" t="s">
        <v>54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55</v>
      </c>
      <c r="C31" s="29">
        <v>409189262</v>
      </c>
      <c r="D31" s="62"/>
      <c r="E31" s="33">
        <v>93930400.5</v>
      </c>
      <c r="F31" s="33"/>
      <c r="G31" s="33">
        <f>+C31+D31-E31</f>
        <v>315258861.5</v>
      </c>
    </row>
    <row r="32" spans="1:10" ht="15">
      <c r="A32" t="s">
        <v>110</v>
      </c>
      <c r="C32" s="29">
        <v>40015764.19</v>
      </c>
      <c r="D32" s="83" t="s">
        <v>84</v>
      </c>
      <c r="E32" s="33">
        <v>31051948.65</v>
      </c>
      <c r="F32" s="33"/>
      <c r="G32" s="33">
        <f>+C32-E32</f>
        <v>8963815.54</v>
      </c>
      <c r="H32" s="33" t="s">
        <v>84</v>
      </c>
      <c r="I32" s="74"/>
      <c r="J32" s="74"/>
    </row>
    <row r="33" spans="1:10" ht="15">
      <c r="A33" t="s">
        <v>111</v>
      </c>
      <c r="C33" s="29">
        <v>3227721.16</v>
      </c>
      <c r="D33" s="77">
        <v>336300</v>
      </c>
      <c r="E33" s="33">
        <v>2633161.93</v>
      </c>
      <c r="F33" s="33"/>
      <c r="G33" s="33">
        <f aca="true" t="shared" si="0" ref="G33:G42">+C33-E33</f>
        <v>594559.23</v>
      </c>
      <c r="H33" s="44" t="s">
        <v>84</v>
      </c>
      <c r="I33" s="74"/>
      <c r="J33" s="74"/>
    </row>
    <row r="34" spans="1:10" ht="15">
      <c r="A34" t="s">
        <v>56</v>
      </c>
      <c r="C34" s="29">
        <v>82647632.81</v>
      </c>
      <c r="D34" s="82" t="s">
        <v>84</v>
      </c>
      <c r="E34" s="33">
        <v>76580634.14</v>
      </c>
      <c r="F34" s="33"/>
      <c r="G34" s="33">
        <f t="shared" si="0"/>
        <v>6066998.670000002</v>
      </c>
      <c r="H34" s="33" t="s">
        <v>84</v>
      </c>
      <c r="I34" s="74"/>
      <c r="J34" s="74"/>
    </row>
    <row r="35" spans="1:10" ht="15">
      <c r="A35" t="s">
        <v>57</v>
      </c>
      <c r="C35" s="29">
        <v>9134677.24</v>
      </c>
      <c r="D35" s="81" t="s">
        <v>84</v>
      </c>
      <c r="E35" s="33">
        <v>6901644.33</v>
      </c>
      <c r="F35" s="33"/>
      <c r="G35" s="33">
        <f t="shared" si="0"/>
        <v>2233032.91</v>
      </c>
      <c r="I35" s="74"/>
      <c r="J35" s="74"/>
    </row>
    <row r="36" spans="1:10" ht="15">
      <c r="A36" t="s">
        <v>112</v>
      </c>
      <c r="C36" s="29">
        <v>6171564.41</v>
      </c>
      <c r="D36" s="81" t="s">
        <v>84</v>
      </c>
      <c r="E36" s="33">
        <v>5010330.1</v>
      </c>
      <c r="F36" s="33"/>
      <c r="G36" s="33">
        <f t="shared" si="0"/>
        <v>1161234.3100000005</v>
      </c>
      <c r="I36" s="74"/>
      <c r="J36" s="74"/>
    </row>
    <row r="37" spans="1:10" ht="15">
      <c r="A37" t="s">
        <v>87</v>
      </c>
      <c r="C37" s="29">
        <v>2183496.3</v>
      </c>
      <c r="D37" s="81" t="s">
        <v>84</v>
      </c>
      <c r="E37" s="33">
        <v>1233221.01</v>
      </c>
      <c r="F37" s="33"/>
      <c r="G37" s="33">
        <f t="shared" si="0"/>
        <v>950275.2899999998</v>
      </c>
      <c r="I37" s="74"/>
      <c r="J37" s="74"/>
    </row>
    <row r="38" spans="1:10" ht="15">
      <c r="A38" t="s">
        <v>139</v>
      </c>
      <c r="C38" s="29">
        <v>0</v>
      </c>
      <c r="D38" s="78">
        <v>15375</v>
      </c>
      <c r="E38" s="33">
        <v>0</v>
      </c>
      <c r="F38" s="33"/>
      <c r="G38" s="33">
        <f t="shared" si="0"/>
        <v>0</v>
      </c>
      <c r="I38" s="78"/>
      <c r="J38" s="78"/>
    </row>
    <row r="39" spans="1:10" ht="15">
      <c r="A39" t="s">
        <v>113</v>
      </c>
      <c r="C39" s="29">
        <v>2969015.95</v>
      </c>
      <c r="D39" s="81" t="s">
        <v>84</v>
      </c>
      <c r="E39" s="33">
        <v>1722071.08</v>
      </c>
      <c r="F39" s="33"/>
      <c r="G39" s="33">
        <f t="shared" si="0"/>
        <v>1246944.87</v>
      </c>
      <c r="I39" s="74"/>
      <c r="J39" s="74"/>
    </row>
    <row r="40" spans="1:10" ht="15">
      <c r="A40" t="s">
        <v>88</v>
      </c>
      <c r="C40" s="37">
        <v>428636.23</v>
      </c>
      <c r="D40" s="62"/>
      <c r="E40" s="33">
        <v>384451.78</v>
      </c>
      <c r="F40" s="33"/>
      <c r="G40" s="33">
        <f t="shared" si="0"/>
        <v>44184.44999999995</v>
      </c>
      <c r="I40" s="74"/>
      <c r="J40" s="74"/>
    </row>
    <row r="41" spans="1:10" ht="15">
      <c r="A41" t="s">
        <v>144</v>
      </c>
      <c r="C41" s="37">
        <v>90480.36</v>
      </c>
      <c r="D41" s="62"/>
      <c r="E41" s="33">
        <v>62631.6</v>
      </c>
      <c r="F41" s="33"/>
      <c r="G41" s="33">
        <f t="shared" si="0"/>
        <v>27848.760000000002</v>
      </c>
      <c r="I41" s="74"/>
      <c r="J41" s="74"/>
    </row>
    <row r="42" spans="1:10" ht="15">
      <c r="A42" s="95" t="s">
        <v>145</v>
      </c>
      <c r="B42" s="95"/>
      <c r="C42" s="37">
        <v>0</v>
      </c>
      <c r="D42" s="81">
        <v>289.1</v>
      </c>
      <c r="E42" s="33">
        <v>0</v>
      </c>
      <c r="F42" s="33"/>
      <c r="G42" s="33">
        <f t="shared" si="0"/>
        <v>0</v>
      </c>
      <c r="I42" s="81"/>
      <c r="J42" s="81"/>
    </row>
    <row r="43" spans="1:10" ht="15">
      <c r="A43" t="s">
        <v>123</v>
      </c>
      <c r="C43" s="37">
        <v>33872</v>
      </c>
      <c r="D43" s="62"/>
      <c r="E43" s="33">
        <v>33872</v>
      </c>
      <c r="F43" s="33"/>
      <c r="G43" s="33">
        <v>2</v>
      </c>
      <c r="I43" s="74"/>
      <c r="J43" s="74"/>
    </row>
    <row r="44" spans="1:10" ht="15">
      <c r="A44" t="s">
        <v>58</v>
      </c>
      <c r="C44" s="37">
        <v>847561251.53</v>
      </c>
      <c r="D44" s="82" t="s">
        <v>84</v>
      </c>
      <c r="E44" s="33">
        <v>659810627.37</v>
      </c>
      <c r="F44" s="33"/>
      <c r="G44" s="33">
        <f aca="true" t="shared" si="1" ref="G44:G59">+C44-E44</f>
        <v>187750624.15999997</v>
      </c>
      <c r="I44" s="74"/>
      <c r="J44" s="74"/>
    </row>
    <row r="45" spans="1:10" ht="15">
      <c r="A45" t="s">
        <v>142</v>
      </c>
      <c r="C45" s="37">
        <v>255281.2</v>
      </c>
      <c r="D45" s="81"/>
      <c r="E45" s="33">
        <v>76583.46</v>
      </c>
      <c r="F45" s="33"/>
      <c r="G45" s="33">
        <f t="shared" si="1"/>
        <v>178697.74</v>
      </c>
      <c r="I45" s="81"/>
      <c r="J45" s="81"/>
    </row>
    <row r="46" spans="1:10" ht="15">
      <c r="A46" t="s">
        <v>114</v>
      </c>
      <c r="C46" s="37">
        <v>4213641</v>
      </c>
      <c r="D46" s="62"/>
      <c r="E46" s="33">
        <v>3079997.65</v>
      </c>
      <c r="F46" s="33"/>
      <c r="G46" s="33">
        <f t="shared" si="1"/>
        <v>1133643.35</v>
      </c>
      <c r="I46" s="74"/>
      <c r="J46" s="74"/>
    </row>
    <row r="47" spans="1:10" ht="15">
      <c r="A47" t="s">
        <v>115</v>
      </c>
      <c r="B47" s="75" t="s">
        <v>84</v>
      </c>
      <c r="C47" s="37">
        <v>45956257.76</v>
      </c>
      <c r="D47" s="76" t="s">
        <v>84</v>
      </c>
      <c r="E47" s="33">
        <v>45547873.51</v>
      </c>
      <c r="F47" s="33"/>
      <c r="G47" s="33">
        <f t="shared" si="1"/>
        <v>408384.25</v>
      </c>
      <c r="I47" s="74"/>
      <c r="J47" s="74"/>
    </row>
    <row r="48" spans="1:10" ht="15">
      <c r="A48" t="s">
        <v>116</v>
      </c>
      <c r="C48" s="37">
        <v>22500</v>
      </c>
      <c r="D48" s="62"/>
      <c r="E48" s="33">
        <v>22500</v>
      </c>
      <c r="F48" s="33"/>
      <c r="G48" s="33">
        <v>1</v>
      </c>
      <c r="I48" s="74"/>
      <c r="J48" s="74"/>
    </row>
    <row r="49" spans="1:10" ht="15">
      <c r="A49" t="s">
        <v>117</v>
      </c>
      <c r="C49" s="37">
        <v>1013326.69</v>
      </c>
      <c r="D49" s="83" t="s">
        <v>84</v>
      </c>
      <c r="E49" s="33">
        <v>176234.63</v>
      </c>
      <c r="F49" s="33"/>
      <c r="G49" s="33">
        <f t="shared" si="1"/>
        <v>837092.0599999999</v>
      </c>
      <c r="I49" s="74"/>
      <c r="J49" s="74"/>
    </row>
    <row r="50" spans="1:10" ht="15">
      <c r="A50" t="s">
        <v>118</v>
      </c>
      <c r="C50" s="37">
        <v>18823.3</v>
      </c>
      <c r="D50" s="62"/>
      <c r="E50" s="33">
        <v>18822.3</v>
      </c>
      <c r="F50" s="33"/>
      <c r="G50" s="33">
        <v>6</v>
      </c>
      <c r="I50" s="74"/>
      <c r="J50" s="74"/>
    </row>
    <row r="51" spans="1:10" ht="15">
      <c r="A51" t="s">
        <v>119</v>
      </c>
      <c r="C51" s="37">
        <v>8475328.59</v>
      </c>
      <c r="D51" s="82" t="s">
        <v>84</v>
      </c>
      <c r="E51" s="33">
        <v>3408965.19</v>
      </c>
      <c r="F51" s="33"/>
      <c r="G51" s="33">
        <f t="shared" si="1"/>
        <v>5066363.4</v>
      </c>
      <c r="I51" s="74"/>
      <c r="J51" s="74"/>
    </row>
    <row r="52" spans="1:10" ht="15">
      <c r="A52" t="s">
        <v>120</v>
      </c>
      <c r="C52" s="37">
        <v>11877492.68</v>
      </c>
      <c r="D52" s="81" t="s">
        <v>84</v>
      </c>
      <c r="E52" s="33">
        <v>11805051.85</v>
      </c>
      <c r="F52" s="33"/>
      <c r="G52" s="33">
        <f t="shared" si="1"/>
        <v>72440.83000000007</v>
      </c>
      <c r="I52" s="74"/>
      <c r="J52" s="74"/>
    </row>
    <row r="53" spans="1:10" ht="15">
      <c r="A53" t="s">
        <v>89</v>
      </c>
      <c r="C53" s="37">
        <v>15839900.92</v>
      </c>
      <c r="D53" s="82" t="s">
        <v>84</v>
      </c>
      <c r="E53" s="33">
        <v>10334047.5</v>
      </c>
      <c r="F53" s="33"/>
      <c r="G53" s="33">
        <f t="shared" si="1"/>
        <v>5505853.42</v>
      </c>
      <c r="I53" s="74"/>
      <c r="J53" s="74"/>
    </row>
    <row r="54" spans="1:10" ht="15">
      <c r="A54" t="s">
        <v>90</v>
      </c>
      <c r="C54" s="37">
        <v>921053.72</v>
      </c>
      <c r="D54" s="82" t="s">
        <v>84</v>
      </c>
      <c r="E54" s="33">
        <v>294764.39</v>
      </c>
      <c r="F54" s="33"/>
      <c r="G54" s="33">
        <f t="shared" si="1"/>
        <v>626289.33</v>
      </c>
      <c r="I54" s="74"/>
      <c r="J54" s="74"/>
    </row>
    <row r="55" spans="1:10" ht="15">
      <c r="A55" t="s">
        <v>72</v>
      </c>
      <c r="C55" s="37">
        <v>192439.06</v>
      </c>
      <c r="D55" s="62"/>
      <c r="E55" s="33">
        <v>185018.12</v>
      </c>
      <c r="F55" s="33"/>
      <c r="G55" s="33">
        <f t="shared" si="1"/>
        <v>7420.940000000002</v>
      </c>
      <c r="I55" s="74"/>
      <c r="J55" s="74"/>
    </row>
    <row r="56" spans="1:10" ht="15">
      <c r="A56" t="s">
        <v>121</v>
      </c>
      <c r="C56" s="37">
        <v>2056949.58</v>
      </c>
      <c r="D56" s="62">
        <v>372225.66</v>
      </c>
      <c r="E56" s="33">
        <v>1251801.07</v>
      </c>
      <c r="F56" s="33"/>
      <c r="G56" s="33">
        <f t="shared" si="1"/>
        <v>805148.51</v>
      </c>
      <c r="I56" s="74"/>
      <c r="J56" s="74"/>
    </row>
    <row r="57" spans="1:10" ht="15">
      <c r="A57" t="s">
        <v>59</v>
      </c>
      <c r="C57" s="37">
        <v>5174320.46</v>
      </c>
      <c r="D57" s="62"/>
      <c r="E57" s="33">
        <v>5145224.44</v>
      </c>
      <c r="F57" s="33"/>
      <c r="G57" s="33">
        <f t="shared" si="1"/>
        <v>29096.019999999553</v>
      </c>
      <c r="I57" s="74"/>
      <c r="J57" s="74"/>
    </row>
    <row r="58" spans="1:10" ht="15">
      <c r="A58" t="s">
        <v>91</v>
      </c>
      <c r="C58" s="37">
        <v>181000</v>
      </c>
      <c r="D58" s="62"/>
      <c r="E58" s="33">
        <v>0</v>
      </c>
      <c r="F58" s="33"/>
      <c r="G58" s="33">
        <f t="shared" si="1"/>
        <v>181000</v>
      </c>
      <c r="I58" s="74"/>
      <c r="J58" s="74"/>
    </row>
    <row r="59" spans="1:10" ht="15">
      <c r="A59" s="95" t="s">
        <v>143</v>
      </c>
      <c r="B59" s="95"/>
      <c r="C59" s="37"/>
      <c r="D59" s="81">
        <v>100000</v>
      </c>
      <c r="E59" s="33">
        <v>0</v>
      </c>
      <c r="F59" s="33"/>
      <c r="G59" s="33">
        <f t="shared" si="1"/>
        <v>0</v>
      </c>
      <c r="I59" s="81"/>
      <c r="J59" s="81"/>
    </row>
    <row r="60" spans="1:10" ht="15">
      <c r="A60" t="s">
        <v>97</v>
      </c>
      <c r="B60" s="75" t="s">
        <v>84</v>
      </c>
      <c r="C60" s="37">
        <v>55401.08</v>
      </c>
      <c r="D60" s="62"/>
      <c r="E60" s="33">
        <v>0</v>
      </c>
      <c r="F60" s="33"/>
      <c r="G60" s="33">
        <v>55644.07</v>
      </c>
      <c r="I60" s="74"/>
      <c r="J60" s="74"/>
    </row>
    <row r="61" spans="1:12" s="39" customFormat="1" ht="15">
      <c r="A61" s="39" t="s">
        <v>60</v>
      </c>
      <c r="C61" s="40">
        <f>SUM(C30:C58)</f>
        <v>2411575070.1400003</v>
      </c>
      <c r="D61" s="40">
        <f>SUM(D30:D58)</f>
        <v>724189.76</v>
      </c>
      <c r="E61" s="40">
        <f>SUM(E30:E60)</f>
        <v>960701878.6000001</v>
      </c>
      <c r="F61" s="40">
        <f>SUM(F30:F60)</f>
        <v>0</v>
      </c>
      <c r="G61" s="40">
        <f>SUM(G30:G60)</f>
        <v>1450928843.61</v>
      </c>
      <c r="J61" s="40">
        <f>+C61-C30-C31</f>
        <v>1090662427.1400003</v>
      </c>
      <c r="K61" s="49">
        <f>+E61-E31</f>
        <v>866771478.1000001</v>
      </c>
      <c r="L61" s="49">
        <f>+G61-G30-G31</f>
        <v>223946601.1099999</v>
      </c>
    </row>
    <row r="62" spans="1:10" ht="15">
      <c r="A62" t="s">
        <v>61</v>
      </c>
      <c r="E62" s="33"/>
      <c r="F62" s="33"/>
      <c r="G62" s="44" t="s">
        <v>84</v>
      </c>
      <c r="J62" s="44"/>
    </row>
    <row r="63" spans="1:10" ht="15">
      <c r="A63" t="s">
        <v>62</v>
      </c>
      <c r="C63" s="29">
        <f>+E61</f>
        <v>960701878.6000001</v>
      </c>
      <c r="E63" s="33" t="s">
        <v>84</v>
      </c>
      <c r="F63" s="33"/>
      <c r="G63" s="45"/>
      <c r="J63" s="44"/>
    </row>
    <row r="64" spans="1:10" ht="15">
      <c r="A64" s="27" t="s">
        <v>63</v>
      </c>
      <c r="B64" s="27"/>
      <c r="C64" s="32">
        <f>+C61-C63</f>
        <v>1450873191.5400002</v>
      </c>
      <c r="E64" s="44" t="s">
        <v>84</v>
      </c>
      <c r="F64" s="44"/>
      <c r="J64" s="44"/>
    </row>
    <row r="65" spans="7:10" ht="10.5" customHeight="1">
      <c r="G65" s="33"/>
      <c r="J65" s="44"/>
    </row>
    <row r="66" spans="1:2" ht="15">
      <c r="A66" s="27" t="s">
        <v>106</v>
      </c>
      <c r="B66" s="27"/>
    </row>
    <row r="67" ht="15">
      <c r="A67" t="s">
        <v>153</v>
      </c>
    </row>
    <row r="68" spans="1:3" ht="15">
      <c r="A68" s="38" t="s">
        <v>107</v>
      </c>
      <c r="B68" s="32">
        <f>+C63</f>
        <v>960701878.6000001</v>
      </c>
      <c r="C68" t="s">
        <v>100</v>
      </c>
    </row>
    <row r="69" ht="15">
      <c r="A69" t="s">
        <v>141</v>
      </c>
    </row>
    <row r="70" ht="15">
      <c r="A70" t="s">
        <v>84</v>
      </c>
    </row>
    <row r="72" spans="1:3" ht="15">
      <c r="A72" s="91" t="s">
        <v>137</v>
      </c>
      <c r="B72" s="92"/>
      <c r="C72" s="93"/>
    </row>
    <row r="73" spans="1:3" ht="25.5">
      <c r="A73" s="63" t="s">
        <v>136</v>
      </c>
      <c r="B73" s="64" t="s">
        <v>96</v>
      </c>
      <c r="C73" s="69"/>
    </row>
    <row r="74" spans="1:3" ht="25.5">
      <c r="A74" s="65" t="s">
        <v>130</v>
      </c>
      <c r="B74" s="66" t="s">
        <v>131</v>
      </c>
      <c r="C74" s="73">
        <v>2606601.47</v>
      </c>
    </row>
    <row r="75" spans="1:3" ht="25.5">
      <c r="A75" s="65" t="s">
        <v>132</v>
      </c>
      <c r="B75" s="66" t="s">
        <v>133</v>
      </c>
      <c r="C75" s="70">
        <v>313385</v>
      </c>
    </row>
    <row r="76" spans="1:3" ht="38.25">
      <c r="A76" s="65" t="s">
        <v>134</v>
      </c>
      <c r="B76" s="66" t="s">
        <v>135</v>
      </c>
      <c r="C76" s="71">
        <v>13051156.96</v>
      </c>
    </row>
    <row r="77" spans="1:3" ht="15">
      <c r="A77" s="67"/>
      <c r="B77" s="68" t="s">
        <v>52</v>
      </c>
      <c r="C77" s="72">
        <f>SUM(C74:C76)</f>
        <v>15971143.430000002</v>
      </c>
    </row>
  </sheetData>
  <sheetProtection/>
  <mergeCells count="8">
    <mergeCell ref="A1:C1"/>
    <mergeCell ref="A2:C2"/>
    <mergeCell ref="A3:C3"/>
    <mergeCell ref="A6:C6"/>
    <mergeCell ref="A72:C72"/>
    <mergeCell ref="A17:B17"/>
    <mergeCell ref="A59:B59"/>
    <mergeCell ref="A42:B42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25">
      <selection activeCell="B12" sqref="B12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98" t="s">
        <v>18</v>
      </c>
      <c r="B2" s="98"/>
    </row>
    <row r="3" spans="1:2" ht="15">
      <c r="A3" s="99" t="s">
        <v>19</v>
      </c>
      <c r="B3" s="99"/>
    </row>
    <row r="4" spans="1:2" ht="15">
      <c r="A4" s="90" t="s">
        <v>84</v>
      </c>
      <c r="B4" s="100"/>
    </row>
    <row r="5" spans="1:2" ht="15">
      <c r="A5" s="101" t="s">
        <v>124</v>
      </c>
      <c r="B5" s="101"/>
    </row>
    <row r="6" spans="1:2" ht="15">
      <c r="A6" s="96" t="str">
        <f>+'BALANCE GENERAL'!A10:F10</f>
        <v>CORRESPONDIENTE AL MES DE JUNIO 2022.</v>
      </c>
      <c r="B6" s="97"/>
    </row>
    <row r="7" spans="1:2" ht="15">
      <c r="A7" s="97" t="s">
        <v>20</v>
      </c>
      <c r="B7" s="97"/>
    </row>
    <row r="8" spans="1:3" ht="15">
      <c r="A8" s="19"/>
      <c r="B8" s="51">
        <v>2022</v>
      </c>
      <c r="C8" s="50"/>
    </row>
    <row r="9" spans="1:3" ht="15">
      <c r="A9" s="20" t="s">
        <v>75</v>
      </c>
      <c r="B9" s="21">
        <v>1192878498.64</v>
      </c>
      <c r="C9" s="49"/>
    </row>
    <row r="10" spans="1:3" ht="15">
      <c r="A10" s="20" t="s">
        <v>77</v>
      </c>
      <c r="B10" s="21">
        <v>38352063.95</v>
      </c>
      <c r="C10" s="49"/>
    </row>
    <row r="11" spans="1:3" ht="15">
      <c r="A11" s="20" t="s">
        <v>76</v>
      </c>
      <c r="B11" s="21">
        <v>10919273634</v>
      </c>
      <c r="C11" s="49"/>
    </row>
    <row r="12" spans="1:3" ht="15">
      <c r="A12" s="20" t="s">
        <v>129</v>
      </c>
      <c r="B12" s="21">
        <v>0</v>
      </c>
      <c r="C12" s="49"/>
    </row>
    <row r="13" spans="1:3" ht="15.75" thickBot="1">
      <c r="A13" s="20" t="s">
        <v>21</v>
      </c>
      <c r="B13" s="34">
        <f>SUM(B9:B12)</f>
        <v>12150504196.59</v>
      </c>
      <c r="C13" s="52"/>
    </row>
    <row r="14" spans="1:2" ht="15.75" thickTop="1">
      <c r="A14" s="1"/>
      <c r="B14" s="5"/>
    </row>
    <row r="15" spans="1:2" ht="15">
      <c r="A15" s="2" t="s">
        <v>22</v>
      </c>
      <c r="B15" s="22"/>
    </row>
    <row r="16" spans="1:2" ht="15">
      <c r="A16" s="2" t="s">
        <v>23</v>
      </c>
      <c r="B16" s="22"/>
    </row>
    <row r="17" spans="1:3" ht="15">
      <c r="A17" s="1" t="s">
        <v>24</v>
      </c>
      <c r="B17" s="22">
        <v>390120454.45</v>
      </c>
      <c r="C17" s="22"/>
    </row>
    <row r="18" spans="1:3" ht="15">
      <c r="A18" s="1" t="s">
        <v>25</v>
      </c>
      <c r="B18" s="22">
        <v>98880308.75</v>
      </c>
      <c r="C18" s="22"/>
    </row>
    <row r="19" spans="1:3" ht="15">
      <c r="A19" s="1" t="s">
        <v>78</v>
      </c>
      <c r="B19" s="22"/>
      <c r="C19" s="22"/>
    </row>
    <row r="20" spans="1:3" ht="15">
      <c r="A20" s="1" t="s">
        <v>26</v>
      </c>
      <c r="B20" s="22">
        <v>56809574.12</v>
      </c>
      <c r="C20" s="22"/>
    </row>
    <row r="21" spans="1:3" ht="15">
      <c r="A21" s="1"/>
      <c r="B21" s="22"/>
      <c r="C21" s="22"/>
    </row>
    <row r="22" spans="1:3" ht="15">
      <c r="A22" s="2" t="s">
        <v>27</v>
      </c>
      <c r="B22" s="22"/>
      <c r="C22" s="22"/>
    </row>
    <row r="23" spans="1:3" ht="15">
      <c r="A23" s="1" t="s">
        <v>28</v>
      </c>
      <c r="B23" s="22">
        <v>17552273.77</v>
      </c>
      <c r="C23" s="22"/>
    </row>
    <row r="24" spans="1:3" ht="15">
      <c r="A24" s="1" t="s">
        <v>64</v>
      </c>
      <c r="B24" s="22">
        <v>728813.2</v>
      </c>
      <c r="C24" s="22"/>
    </row>
    <row r="25" spans="1:3" ht="15">
      <c r="A25" s="1" t="s">
        <v>65</v>
      </c>
      <c r="B25" s="22">
        <v>8765143.43</v>
      </c>
      <c r="C25" s="22"/>
    </row>
    <row r="26" spans="1:3" ht="15">
      <c r="A26" s="1" t="s">
        <v>66</v>
      </c>
      <c r="B26" s="22"/>
      <c r="C26" s="22"/>
    </row>
    <row r="27" spans="1:3" ht="15">
      <c r="A27" s="1" t="s">
        <v>29</v>
      </c>
      <c r="B27" s="22">
        <v>6074695.6</v>
      </c>
      <c r="C27" s="22"/>
    </row>
    <row r="28" spans="1:3" ht="15">
      <c r="A28" s="1" t="s">
        <v>30</v>
      </c>
      <c r="B28" s="22">
        <v>26088601.53</v>
      </c>
      <c r="C28" s="22"/>
    </row>
    <row r="29" spans="1:3" ht="15">
      <c r="A29" s="1" t="s">
        <v>31</v>
      </c>
      <c r="B29" s="22">
        <v>4828160.75</v>
      </c>
      <c r="C29" s="22"/>
    </row>
    <row r="30" spans="1:3" ht="15">
      <c r="A30" s="1" t="s">
        <v>32</v>
      </c>
      <c r="B30" s="22">
        <v>24223304.47</v>
      </c>
      <c r="C30" s="22"/>
    </row>
    <row r="31" spans="1:3" ht="15">
      <c r="A31" s="1" t="s">
        <v>105</v>
      </c>
      <c r="B31" s="22">
        <v>1039710.1</v>
      </c>
      <c r="C31" s="22"/>
    </row>
    <row r="32" spans="1:3" ht="15">
      <c r="A32" s="1"/>
      <c r="B32" s="22"/>
      <c r="C32" s="22"/>
    </row>
    <row r="33" spans="1:3" ht="15">
      <c r="A33" s="2" t="s">
        <v>33</v>
      </c>
      <c r="B33" s="22"/>
      <c r="C33" s="22"/>
    </row>
    <row r="34" spans="1:3" ht="15">
      <c r="A34" s="1" t="s">
        <v>34</v>
      </c>
      <c r="B34" s="22">
        <v>564394.81</v>
      </c>
      <c r="C34" s="22"/>
    </row>
    <row r="35" spans="1:3" ht="15">
      <c r="A35" s="1" t="s">
        <v>69</v>
      </c>
      <c r="B35" s="22">
        <v>886259.2</v>
      </c>
      <c r="C35" s="22"/>
    </row>
    <row r="36" spans="1:3" ht="15">
      <c r="A36" s="1" t="s">
        <v>79</v>
      </c>
      <c r="B36" s="22">
        <v>1574285.2</v>
      </c>
      <c r="C36" s="22"/>
    </row>
    <row r="37" spans="1:3" ht="15">
      <c r="A37" s="1" t="s">
        <v>73</v>
      </c>
      <c r="B37" s="22">
        <v>65449.48</v>
      </c>
      <c r="C37" s="22"/>
    </row>
    <row r="38" spans="1:3" ht="15">
      <c r="A38" s="1" t="s">
        <v>35</v>
      </c>
      <c r="B38" s="22">
        <v>1096985</v>
      </c>
      <c r="C38" s="22"/>
    </row>
    <row r="39" spans="1:3" ht="15">
      <c r="A39" s="1" t="s">
        <v>36</v>
      </c>
      <c r="B39" s="22">
        <v>68273.7</v>
      </c>
      <c r="C39" s="22"/>
    </row>
    <row r="40" spans="1:3" ht="15">
      <c r="A40" s="1" t="s">
        <v>37</v>
      </c>
      <c r="B40" s="22">
        <v>1336496.26</v>
      </c>
      <c r="C40" s="22"/>
    </row>
    <row r="41" spans="1:3" ht="15">
      <c r="A41" s="1" t="s">
        <v>38</v>
      </c>
      <c r="B41" s="22">
        <v>12585590.35</v>
      </c>
      <c r="C41" s="22"/>
    </row>
    <row r="42" spans="1:3" ht="15">
      <c r="A42" s="1"/>
      <c r="C42" s="48"/>
    </row>
    <row r="43" spans="1:3" ht="15">
      <c r="A43" s="2" t="s">
        <v>39</v>
      </c>
      <c r="B43" s="23"/>
      <c r="C43" s="23"/>
    </row>
    <row r="44" spans="1:3" ht="15">
      <c r="A44" s="1" t="s">
        <v>40</v>
      </c>
      <c r="B44" s="22">
        <v>1110531.42</v>
      </c>
      <c r="C44" s="22"/>
    </row>
    <row r="45" spans="1:3" ht="15">
      <c r="A45" s="1" t="s">
        <v>108</v>
      </c>
      <c r="B45" s="22"/>
      <c r="C45" s="22"/>
    </row>
    <row r="46" spans="1:3" ht="15">
      <c r="A46" s="1" t="s">
        <v>41</v>
      </c>
      <c r="B46" s="22">
        <v>6829418628.483</v>
      </c>
      <c r="C46" s="22"/>
    </row>
    <row r="47" spans="1:3" ht="15">
      <c r="A47" s="1" t="s">
        <v>42</v>
      </c>
      <c r="B47" s="22">
        <v>13999991.31</v>
      </c>
      <c r="C47" s="22"/>
    </row>
    <row r="48" spans="1:5" ht="15">
      <c r="A48" s="1" t="s">
        <v>43</v>
      </c>
      <c r="B48" s="24">
        <v>174304557.29</v>
      </c>
      <c r="C48" s="24"/>
      <c r="E48" s="47" t="s">
        <v>84</v>
      </c>
    </row>
    <row r="49" spans="1:5" ht="15">
      <c r="A49" s="1" t="s">
        <v>109</v>
      </c>
      <c r="B49" s="24"/>
      <c r="C49" s="24"/>
      <c r="E49" s="57"/>
    </row>
    <row r="50" spans="1:3" ht="15">
      <c r="A50" s="1" t="s">
        <v>44</v>
      </c>
      <c r="B50" s="24">
        <v>4305550796.54</v>
      </c>
      <c r="C50" s="24"/>
    </row>
    <row r="51" spans="1:3" ht="15">
      <c r="A51" s="1" t="s">
        <v>70</v>
      </c>
      <c r="B51" s="24">
        <v>3872834.44</v>
      </c>
      <c r="C51" s="24"/>
    </row>
    <row r="52" spans="1:3" ht="15">
      <c r="A52" s="1" t="s">
        <v>71</v>
      </c>
      <c r="B52" s="24"/>
      <c r="C52" s="24"/>
    </row>
    <row r="53" spans="1:3" ht="15">
      <c r="A53" s="1" t="s">
        <v>92</v>
      </c>
      <c r="B53" s="24">
        <v>165000102.1</v>
      </c>
      <c r="C53" s="24"/>
    </row>
    <row r="54" spans="1:3" ht="15">
      <c r="A54" s="1" t="s">
        <v>80</v>
      </c>
      <c r="B54" s="24">
        <v>1352581.49</v>
      </c>
      <c r="C54" s="24"/>
    </row>
    <row r="55" spans="1:3" ht="15">
      <c r="A55" s="1" t="s">
        <v>81</v>
      </c>
      <c r="B55" s="24">
        <v>372225.66</v>
      </c>
      <c r="C55" s="24"/>
    </row>
    <row r="56" spans="1:3" ht="15">
      <c r="A56" s="1" t="s">
        <v>74</v>
      </c>
      <c r="B56" s="24">
        <v>2133173.69</v>
      </c>
      <c r="C56" s="24"/>
    </row>
    <row r="57" spans="1:3" ht="15">
      <c r="A57" s="1" t="s">
        <v>93</v>
      </c>
      <c r="B57" s="24">
        <v>100000</v>
      </c>
      <c r="C57" s="24"/>
    </row>
    <row r="58" spans="2:3" ht="15">
      <c r="B58" s="8"/>
      <c r="C58" s="25"/>
    </row>
    <row r="59" spans="1:3" ht="15">
      <c r="A59" s="2" t="s">
        <v>45</v>
      </c>
      <c r="B59" s="35">
        <f>SUM(B17:B57)</f>
        <v>12150504196.593002</v>
      </c>
      <c r="C59" s="35" t="s">
        <v>84</v>
      </c>
    </row>
    <row r="60" spans="2:3" ht="15">
      <c r="B60" s="24"/>
      <c r="C60" s="24"/>
    </row>
    <row r="61" spans="1:4" ht="15">
      <c r="A61" s="2"/>
      <c r="B61" s="36">
        <f>+B13-B59</f>
        <v>-0.003002166748046875</v>
      </c>
      <c r="C61" s="57"/>
      <c r="D61" s="44"/>
    </row>
    <row r="62" ht="15">
      <c r="B62" s="25"/>
    </row>
    <row r="63" ht="15">
      <c r="B63" s="25"/>
    </row>
    <row r="64" ht="15">
      <c r="B64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2022-06-14T13:52:31Z</cp:lastPrinted>
  <dcterms:created xsi:type="dcterms:W3CDTF">2014-08-04T16:52:57Z</dcterms:created>
  <dcterms:modified xsi:type="dcterms:W3CDTF">2022-07-08T13:38:06Z</dcterms:modified>
  <cp:category/>
  <cp:version/>
  <cp:contentType/>
  <cp:contentStatus/>
</cp:coreProperties>
</file>